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umptions" state="visible" r:id="rId4"/>
    <sheet sheetId="2" name="Funnel" state="visible" r:id="rId5"/>
  </sheets>
  <definedNames>
    <definedName name="trialTarget">Assumptions!$B$2</definedName>
    <definedName name="paidTarget">Assumptions!$B$3</definedName>
    <definedName name="arpu">Assumptions!$B$4</definedName>
  </definedNames>
  <calcPr calcId="171027" fullCalcOnLoad="1"/>
</workbook>
</file>

<file path=xl/sharedStrings.xml><?xml version="1.0" encoding="utf-8"?>
<sst xmlns="http://schemas.openxmlformats.org/spreadsheetml/2006/main" count="29" uniqueCount="26">
  <si>
    <t>Targets</t>
  </si>
  <si>
    <t>Target visitor → trial</t>
  </si>
  <si>
    <t>Target trial → paid</t>
  </si>
  <si>
    <t>ARPU (monthly)</t>
  </si>
  <si>
    <t>Visitors</t>
  </si>
  <si>
    <t>Visitor → trial</t>
  </si>
  <si>
    <t>Trial → paid</t>
  </si>
  <si>
    <t>Net adds</t>
  </si>
  <si>
    <t>MRR added</t>
  </si>
  <si>
    <t>Monthly funnel</t>
  </si>
  <si>
    <t>Month</t>
  </si>
  <si>
    <t>Trials</t>
  </si>
  <si>
    <t>Trial rate</t>
  </si>
  <si>
    <t>vs target</t>
  </si>
  <si>
    <t>Paid</t>
  </si>
  <si>
    <t>Churned</t>
  </si>
  <si>
    <t>Churn</t>
  </si>
  <si>
    <t>On target?</t>
  </si>
  <si>
    <t>2026-01</t>
  </si>
  <si>
    <t>2026-02</t>
  </si>
  <si>
    <t>2026-03</t>
  </si>
  <si>
    <t>2026-04</t>
  </si>
  <si>
    <t>2026-05</t>
  </si>
  <si>
    <t>2026-06</t>
  </si>
  <si>
    <t>Total</t>
  </si>
  <si>
    <t>Change a target on the Assumptions sheet and both the “vs target” and “On target?” columns move with it — in this viewer and in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</si>
</sst>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color theme="1"/>
      <family val="2"/>
      <scheme val="minor"/>
      <sz val="11"/>
      <name val="Calibri"/>
    </font>
    <font>
      <b/>
      <color rgb="FF0F172A"/>
      <sz val="13"/>
      <name val="Calibri"/>
    </font>
    <font>
      <color rgb="FF64748B"/>
      <sz val="11"/>
      <name val="Calibri"/>
    </font>
    <font>
      <b/>
      <color rgb="FF0F172A"/>
      <sz val="11"/>
      <name val="Calibri"/>
    </font>
    <font>
      <color rgb="FF64748B"/>
      <sz val="10"/>
      <name val="Calibri"/>
    </font>
    <font>
      <b/>
      <color rgb="FF1D4ED8"/>
      <sz val="16"/>
      <name val="Calibri"/>
    </font>
    <font>
      <b/>
      <color rgb="FFFFFFFF"/>
      <sz val="11"/>
      <name val="Calibri"/>
    </font>
    <font>
      <color rgb="FF0F172A"/>
      <sz val="11"/>
      <name val="Calibri"/>
    </font>
    <font>
      <i/>
      <color rgb="FF64748B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0F172A"/>
      </patternFill>
    </fill>
  </fills>
  <borders count="4">
    <border>
      <left/>
      <right/>
      <top/>
      <bottom/>
      <diagonal/>
    </border>
    <border>
      <left/>
      <right/>
      <top style="hair">
        <color rgb="FFCBD5E1"/>
      </top>
      <bottom style="hair">
        <color rgb="FFCBD5E1"/>
      </bottom>
      <diagonal/>
    </border>
    <border>
      <left/>
      <right/>
      <top/>
      <bottom style="thin">
        <color rgb="FF0F172A"/>
      </bottom>
      <diagonal/>
    </border>
    <border>
      <left/>
      <right/>
      <top style="thin">
        <color rgb="FFCBD5E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2" borderId="1" xfId="0" applyNumberFormat="1" applyFont="1" applyFill="1" applyBorder="1"/>
    <xf numFmtId="4" fontId="3" fillId="2" borderId="1" xfId="0" applyNumberFormat="1" applyFont="1" applyFill="1" applyBorder="1"/>
    <xf numFmtId="0" fontId="4" fillId="0" borderId="0" xfId="0" applyFont="1" applyAlignment="1">
      <alignment horizontal="left"/>
    </xf>
    <xf numFmtId="3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0" fontId="3" fillId="2" borderId="3" xfId="0" applyFont="1" applyFill="1" applyBorder="1"/>
    <xf numFmtId="3" fontId="3" fillId="2" borderId="3" xfId="0" applyNumberFormat="1" applyFont="1" applyFill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p>
            <a:r>
              <a:t>Trials by month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Trials</c:v>
          </c:tx>
          <c:spPr>
            <a:solidFill>
              <a:srgbClr val="1D4ED8"/>
            </a:solidFill>
          </c:spPr>
          <c:marker>
            <c:symbol val="none"/>
          </c:marker>
          <c:cat>
            <c:strRef>
              <c:f>Funnel!$A$6:$A$11</c:f>
            </c:strRef>
          </c:cat>
          <c:val>
            <c:numRef>
              <c:f>Funnel!$C$6:$C$11</c:f>
            </c:numRef>
          </c:val>
        </c:ser>
        <c:ser>
          <c:idx val="1"/>
          <c:order val="1"/>
          <c:tx>
            <c:v>Paid</c:v>
          </c:tx>
          <c:spPr>
            <a:solidFill>
              <a:srgbClr val="0EA5E9"/>
            </a:solidFill>
          </c:spPr>
          <c:marker>
            <c:symbol val="none"/>
          </c:marker>
          <c:cat>
            <c:strRef>
              <c:f>Funnel!$A$6:$A$11</c:f>
            </c:strRef>
          </c:cat>
          <c:val>
            <c:numRef>
              <c:f>Funnel!$F$6:$F$11</c:f>
            </c:numRef>
          </c:val>
        </c:ser>
        <c:marker val="1"/>
        <c:axId val="111111111"/>
        <c:axId val="222222222"/>
      </c:lineChart>
      <c:catAx>
        <c:axId val="111111111"/>
        <c:scaling>
          <c:orientation val="minMax"/>
        </c:scaling>
        <c:delete val="0"/>
        <c:axPos val="b"/>
        <c:crossAx val="222222222"/>
      </c:catAx>
      <c:valAx>
        <c:axId val="222222222"/>
        <c:scaling>
          <c:orientation val="minMax"/>
        </c:scaling>
        <c:delete val="0"/>
        <c:axPos val="l"/>
        <c:majorGridlines/>
        <c:crossAx val="111111111"/>
      </c:valAx>
    </c:plotArea>
    <c:legend>
      <c:legendPos val="b"/>
      <c:overlay val="0"/>
    </c:legend>
    <c:plotVisOnly val="1"/>
    <c:dispBlanksAs val="gap"/>
  </c:chart>
</c:chartSpace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1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3">
        <v>0.045</v>
      </c>
    </row>
    <row r="3" spans="1:2" x14ac:dyDescent="0.25">
      <c r="A3" s="2" t="s">
        <v>2</v>
      </c>
      <c r="B3" s="3">
        <v>0.15</v>
      </c>
    </row>
    <row r="4" spans="1:2" x14ac:dyDescent="0.25">
      <c r="A4" s="2" t="s">
        <v>3</v>
      </c>
      <c r="B4" s="4">
        <v>42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1" customWidth="1"/>
    <col min="2" max="2" width="12" customWidth="1"/>
    <col min="3" max="3" width="10" customWidth="1"/>
    <col min="4" max="5" width="11" customWidth="1"/>
    <col min="7" max="7" width="10" customWidth="1"/>
    <col min="8" max="8" width="11" customWidth="1"/>
    <col min="9" max="9" width="12" customWidth="1"/>
    <col min="10" max="10" width="10" customWidth="1"/>
    <col min="11" max="11" width="12" customWidth="1"/>
  </cols>
  <sheetData>
    <row r="1" spans="1:5" x14ac:dyDescent="0.25">
      <c r="A1" s="5" t="s">
        <v>4</v>
      </c>
      <c r="B1" s="5" t="s">
        <v>5</v>
      </c>
      <c r="C1" s="5" t="s">
        <v>6</v>
      </c>
      <c r="D1" s="5" t="s">
        <v>7</v>
      </c>
      <c r="E1" s="5" t="s">
        <v>8</v>
      </c>
    </row>
    <row r="2" spans="1:5" x14ac:dyDescent="0.25">
      <c r="A2" s="6">
        <f>SUM(B6:B11)</f>
        <v>343400</v>
      </c>
      <c r="B2" s="7">
        <f>SUM(C6:C11)/SUM(B6:B11)</f>
        <v>0.04277810133954572</v>
      </c>
      <c r="C2" s="7">
        <f>SUM(F6:F11)/SUM(C6:C11)</f>
        <v>0.144928522804629</v>
      </c>
      <c r="D2" s="6">
        <f>SUM(H6:H11)</f>
        <v>1807</v>
      </c>
      <c r="E2" s="6">
        <f>SUM(I6:I11)</f>
        <v>75894</v>
      </c>
    </row>
    <row r="4" spans="1:11" x14ac:dyDescent="0.25">
      <c r="A4" s="1" t="s">
        <v>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8" t="s">
        <v>10</v>
      </c>
      <c r="B5" s="8" t="s">
        <v>4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7</v>
      </c>
      <c r="I5" s="8" t="s">
        <v>8</v>
      </c>
      <c r="J5" s="8" t="s">
        <v>16</v>
      </c>
      <c r="K5" s="8" t="s">
        <v>17</v>
      </c>
    </row>
    <row r="6" spans="1:11" x14ac:dyDescent="0.25">
      <c r="A6" s="9" t="s">
        <v>18</v>
      </c>
      <c r="B6" s="10">
        <v>48200</v>
      </c>
      <c r="C6" s="10">
        <v>1930</v>
      </c>
      <c r="D6" s="11">
        <f>C6/B6</f>
        <v>0.04004149377593361</v>
      </c>
      <c r="E6" s="11">
        <f>D6-trialTarget</f>
        <v>-0.004958506224066385</v>
      </c>
      <c r="F6" s="10">
        <v>268</v>
      </c>
      <c r="G6" s="10">
        <v>41</v>
      </c>
      <c r="H6" s="10">
        <f>F6-G6</f>
        <v>227</v>
      </c>
      <c r="I6" s="10">
        <f>H6*arpu</f>
        <v>9534</v>
      </c>
      <c r="J6" s="9"/>
      <c r="K6" s="9" t="str">
        <f>IF(D6&gt;=trialTarget,"on target","below")</f>
        <v>below</v>
      </c>
    </row>
    <row r="7" spans="1:11" x14ac:dyDescent="0.25">
      <c r="A7" s="9" t="s">
        <v>19</v>
      </c>
      <c r="B7" s="10">
        <v>51600</v>
      </c>
      <c r="C7" s="10">
        <v>2120</v>
      </c>
      <c r="D7" s="11">
        <f>C7/B7</f>
        <v>0.04108527131782946</v>
      </c>
      <c r="E7" s="11">
        <f>D7-trialTarget</f>
        <v>-0.0039147286821705415</v>
      </c>
      <c r="F7" s="10">
        <v>305</v>
      </c>
      <c r="G7" s="10">
        <v>46</v>
      </c>
      <c r="H7" s="10">
        <f>F7-G7</f>
        <v>259</v>
      </c>
      <c r="I7" s="10">
        <f>H7*arpu</f>
        <v>10878</v>
      </c>
      <c r="J7" s="11">
        <f>G7/F6</f>
        <v>0.17164179104477612</v>
      </c>
      <c r="K7" s="9" t="str">
        <f>IF(D7&gt;=trialTarget,"on target","below")</f>
        <v>below</v>
      </c>
    </row>
    <row r="8" spans="1:11" x14ac:dyDescent="0.25">
      <c r="A8" s="9" t="s">
        <v>20</v>
      </c>
      <c r="B8" s="10">
        <v>57400</v>
      </c>
      <c r="C8" s="10">
        <v>2460</v>
      </c>
      <c r="D8" s="11">
        <f>C8/B8</f>
        <v>0.04285714285714286</v>
      </c>
      <c r="E8" s="11">
        <f>D8-trialTarget</f>
        <v>-0.002142857142857141</v>
      </c>
      <c r="F8" s="10">
        <v>361</v>
      </c>
      <c r="G8" s="10">
        <v>52</v>
      </c>
      <c r="H8" s="10">
        <f>F8-G8</f>
        <v>309</v>
      </c>
      <c r="I8" s="10">
        <f>H8*arpu</f>
        <v>12978</v>
      </c>
      <c r="J8" s="11">
        <f>G8/F7</f>
        <v>0.17049180327868851</v>
      </c>
      <c r="K8" s="9" t="str">
        <f>IF(D8&gt;=trialTarget,"on target","below")</f>
        <v>below</v>
      </c>
    </row>
    <row r="9" spans="1:11" x14ac:dyDescent="0.25">
      <c r="A9" s="9" t="s">
        <v>21</v>
      </c>
      <c r="B9" s="10">
        <v>55100</v>
      </c>
      <c r="C9" s="10">
        <v>2310</v>
      </c>
      <c r="D9" s="11">
        <f>C9/B9</f>
        <v>0.04192377495462795</v>
      </c>
      <c r="E9" s="11">
        <f>D9-trialTarget</f>
        <v>-0.0030762250453720483</v>
      </c>
      <c r="F9" s="10">
        <v>338</v>
      </c>
      <c r="G9" s="10">
        <v>61</v>
      </c>
      <c r="H9" s="10">
        <f>F9-G9</f>
        <v>277</v>
      </c>
      <c r="I9" s="10">
        <f>H9*arpu</f>
        <v>11634</v>
      </c>
      <c r="J9" s="11">
        <f>G9/F8</f>
        <v>0.16897506925207756</v>
      </c>
      <c r="K9" s="9" t="str">
        <f>IF(D9&gt;=trialTarget,"on target","below")</f>
        <v>below</v>
      </c>
    </row>
    <row r="10" spans="1:11" x14ac:dyDescent="0.25">
      <c r="A10" s="9" t="s">
        <v>22</v>
      </c>
      <c r="B10" s="10">
        <v>62800</v>
      </c>
      <c r="C10" s="10">
        <v>2780</v>
      </c>
      <c r="D10" s="11">
        <f>C10/B10</f>
        <v>0.044267515923566876</v>
      </c>
      <c r="E10" s="11">
        <f>D10-trialTarget</f>
        <v>-0.0007324840764331222</v>
      </c>
      <c r="F10" s="10">
        <v>402</v>
      </c>
      <c r="G10" s="10">
        <v>58</v>
      </c>
      <c r="H10" s="10">
        <f>F10-G10</f>
        <v>344</v>
      </c>
      <c r="I10" s="10">
        <f>H10*arpu</f>
        <v>14448</v>
      </c>
      <c r="J10" s="11">
        <f>G10/F9</f>
        <v>0.17159763313609466</v>
      </c>
      <c r="K10" s="9" t="str">
        <f>IF(D10&gt;=trialTarget,"on target","below")</f>
        <v>below</v>
      </c>
    </row>
    <row r="11" spans="1:11" x14ac:dyDescent="0.25">
      <c r="A11" s="9" t="s">
        <v>23</v>
      </c>
      <c r="B11" s="10">
        <v>68300</v>
      </c>
      <c r="C11" s="10">
        <v>3090</v>
      </c>
      <c r="D11" s="11">
        <f>C11/B11</f>
        <v>0.04524158125915081</v>
      </c>
      <c r="E11" s="11">
        <f>D11-trialTarget</f>
        <v>0.00024158125915080958</v>
      </c>
      <c r="F11" s="10">
        <v>455</v>
      </c>
      <c r="G11" s="10">
        <v>64</v>
      </c>
      <c r="H11" s="10">
        <f>F11-G11</f>
        <v>391</v>
      </c>
      <c r="I11" s="10">
        <f>H11*arpu</f>
        <v>16422</v>
      </c>
      <c r="J11" s="11">
        <f>G11/F10</f>
        <v>0.15920398009950248</v>
      </c>
      <c r="K11" s="9" t="str">
        <f>IF(D11&gt;=trialTarget,"on target","below")</f>
        <v>on target</v>
      </c>
    </row>
    <row r="12" spans="1:11" x14ac:dyDescent="0.25">
      <c r="A12" s="12" t="s">
        <v>24</v>
      </c>
      <c r="B12" s="13">
        <f>SUM(B6:B11)</f>
        <v>343400</v>
      </c>
      <c r="C12" s="13">
        <f>SUM(C6:C11)</f>
        <v>14690</v>
      </c>
      <c r="D12" s="12"/>
      <c r="E12" s="12"/>
      <c r="F12" s="13">
        <f>SUM(F6:F11)</f>
        <v>2129</v>
      </c>
      <c r="G12" s="13">
        <f>SUM(G6:G11)</f>
        <v>322</v>
      </c>
      <c r="H12" s="13">
        <f>SUM(H6:H11)</f>
        <v>1807</v>
      </c>
      <c r="I12" s="13">
        <f>SUM(I6:I11)</f>
        <v>75894</v>
      </c>
      <c r="J12" s="12"/>
      <c r="K12" s="12"/>
    </row>
    <row r="31" spans="1:8" x14ac:dyDescent="0.25">
      <c r="A31" s="14" t="s">
        <v>25</v>
      </c>
      <c r="B31" s="14"/>
      <c r="C31" s="14"/>
      <c r="D31" s="14"/>
      <c r="E31" s="14"/>
      <c r="F31" s="14"/>
      <c r="G31" s="14"/>
      <c r="H31" s="14"/>
    </row>
  </sheetData>
  <mergeCells count="2">
    <mergeCell ref="A4:K4"/>
    <mergeCell ref="A31:H31"/>
  </mergeCells>
  <conditionalFormatting sqref="B6:B11">
    <cfRule type="dataBar" priority="1">
      <dataBar>
        <cfvo type="min"/>
        <cfvo type="max"/>
        <color rgb="FF93C5FD"/>
      </dataBar>
      <extLst>
        <ext xmlns:x14="http://schemas.microsoft.com/office/spreadsheetml/2009/9/main" uri="{B025F937-C7B1-47D3-B67F-A62EFF666E3E}">
          <x14:id>{834C0505-389B-4D42-A0C3-CB0E7D8E3F5C}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34C0505-389B-4D42-A0C3-CB0E7D8E3F5C}">
            <x14:dataBar minLength="0" maxLength="100" gradient="0">
              <x14:cfvo type="min"/>
              <x14:cfvo type="max"/>
            </x14:dataBar>
          </x14:cfRule>
          <xm:sqref>B6:B11</xm:sqref>
        </x14:conditionalFormatting>
      </x14:conditionalFormattings>
    </ext>
  </extLst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Assumptions</vt:lpstr>
      <vt:lpstr>Funnel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open-sheet</dc:creator>
  <dc:title/>
  <dc:subject/>
  <dc:description/>
  <cp:keywords/>
  <cp:category/>
  <cp:lastModifiedBy>Unknown</cp:lastModifiedBy>
  <dcterms:created xsi:type="dcterms:W3CDTF">2026-08-26T17:05:02Z</dcterms:created>
  <dcterms:modified xsi:type="dcterms:W3CDTF">2026-08-26T17:05:02Z</dcterms:modified>
</cp:coreProperties>
</file>