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umptions" state="visible" r:id="rId4"/>
    <sheet sheetId="2" name="Register" state="visible" r:id="rId5"/>
  </sheets>
  <definedNames>
    <definedName name="residual">Assumptions!$B$2</definedName>
    <definedName name="writeOff">Assumptions!$B$3</definedName>
  </definedNames>
  <calcPr calcId="171027" fullCalcOnLoad="1"/>
</workbook>
</file>

<file path=xl/sharedStrings.xml><?xml version="1.0" encoding="utf-8"?>
<sst xmlns="http://schemas.openxmlformats.org/spreadsheetml/2006/main" count="35" uniqueCount="32">
  <si>
    <t>Depreciation policy</t>
  </si>
  <si>
    <t>Residual value rate</t>
  </si>
  <si>
    <t>Write-off threshold</t>
  </si>
  <si>
    <t>Assets</t>
  </si>
  <si>
    <t>Cost</t>
  </si>
  <si>
    <t>Accumulated</t>
  </si>
  <si>
    <t>Net book value</t>
  </si>
  <si>
    <t>Fixed assets</t>
  </si>
  <si>
    <t>Tag</t>
  </si>
  <si>
    <t>Description</t>
  </si>
  <si>
    <t>Acquired</t>
  </si>
  <si>
    <t>Life (yr)</t>
  </si>
  <si>
    <t>Held (yr)</t>
  </si>
  <si>
    <t>Residual</t>
  </si>
  <si>
    <t>Annual charge</t>
  </si>
  <si>
    <t>Status</t>
  </si>
  <si>
    <t>IT-0142</t>
  </si>
  <si>
    <t>Laptop fleet (12)</t>
  </si>
  <si>
    <t>2024-03-11</t>
  </si>
  <si>
    <t>IT-0155</t>
  </si>
  <si>
    <t>Server rack</t>
  </si>
  <si>
    <t>2023-08-02</t>
  </si>
  <si>
    <t>FF-0031</t>
  </si>
  <si>
    <t>Office fit-out</t>
  </si>
  <si>
    <t>2022-01-17</t>
  </si>
  <si>
    <t>VE-0009</t>
  </si>
  <si>
    <t>Delivery van</t>
  </si>
  <si>
    <t>2021-06-30</t>
  </si>
  <si>
    <t>IT-0168</t>
  </si>
  <si>
    <t>Network switches</t>
  </si>
  <si>
    <t>2025-02-20</t>
  </si>
  <si>
    <t>Add a row to the assets array and every formula, total, and KPI above re-resolves — no addresses to fix.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</si>
</sst>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9" x14ac:knownFonts="1">
    <font>
      <color theme="1"/>
      <family val="2"/>
      <scheme val="minor"/>
      <sz val="11"/>
      <name val="Calibri"/>
    </font>
    <font>
      <b/>
      <color rgb="FF0F172A"/>
      <sz val="13"/>
      <name val="Calibri"/>
    </font>
    <font>
      <color rgb="FF64748B"/>
      <sz val="11"/>
      <name val="Calibri"/>
    </font>
    <font>
      <b/>
      <color rgb="FF0F172A"/>
      <sz val="11"/>
      <name val="Calibri"/>
    </font>
    <font>
      <color rgb="FF64748B"/>
      <sz val="10"/>
      <name val="Calibri"/>
    </font>
    <font>
      <b/>
      <color rgb="FF1D4ED8"/>
      <sz val="16"/>
      <name val="Calibri"/>
    </font>
    <font>
      <b/>
      <color rgb="FFFFFFFF"/>
      <sz val="11"/>
      <name val="Calibri"/>
    </font>
    <font>
      <color rgb="FF0F172A"/>
      <sz val="11"/>
      <name val="Calibri"/>
    </font>
    <font>
      <i/>
      <color rgb="FF64748B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AFC"/>
      </patternFill>
    </fill>
    <fill>
      <patternFill patternType="solid">
        <fgColor rgb="FF0F172A"/>
      </patternFill>
    </fill>
  </fills>
  <borders count="4">
    <border>
      <left/>
      <right/>
      <top/>
      <bottom/>
      <diagonal/>
    </border>
    <border>
      <left/>
      <right/>
      <top style="hair">
        <color rgb="FFCBD5E1"/>
      </top>
      <bottom style="hair">
        <color rgb="FFCBD5E1"/>
      </bottom>
      <diagonal/>
    </border>
    <border>
      <left/>
      <right/>
      <top/>
      <bottom style="thin">
        <color rgb="FF0F172A"/>
      </bottom>
      <diagonal/>
    </border>
    <border>
      <left/>
      <right/>
      <top style="thin">
        <color rgb="FFCBD5E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64" fontId="3" fillId="2" borderId="1" xfId="0" applyNumberFormat="1" applyFont="1" applyFill="1" applyBorder="1"/>
    <xf numFmtId="3" fontId="3" fillId="2" borderId="1" xfId="0" applyNumberFormat="1" applyFont="1" applyFill="1" applyBorder="1"/>
    <xf numFmtId="0" fontId="4" fillId="0" borderId="0" xfId="0" applyFont="1" applyAlignment="1">
      <alignment horizontal="left"/>
    </xf>
    <xf numFmtId="3" fontId="5" fillId="0" borderId="0" xfId="0" applyNumberFormat="1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7" fillId="0" borderId="0" xfId="0" applyFont="1"/>
    <xf numFmtId="3" fontId="7" fillId="0" borderId="0" xfId="0" applyNumberFormat="1" applyFont="1"/>
    <xf numFmtId="0" fontId="3" fillId="2" borderId="3" xfId="0" applyFont="1" applyFill="1" applyBorder="1"/>
    <xf numFmtId="3" fontId="3" fillId="2" borderId="3" xfId="0" applyNumberFormat="1" applyFont="1" applyFill="1" applyBorder="1"/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cols>
    <col min="1" max="2" width="1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3">
        <v>0.05</v>
      </c>
    </row>
    <row r="3" spans="1:2" x14ac:dyDescent="0.25">
      <c r="A3" s="2" t="s">
        <v>2</v>
      </c>
      <c r="B3" s="4">
        <v>50000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pane xSplit="2" ySplit="1" topLeftCell="C2" activePane="bottomRight" state="frozen"/>
      <selection pane="bottomRight"/>
    </sheetView>
  </sheetViews>
  <sheetFormatPr defaultRowHeight="15" outlineLevelRow="0" outlineLevelCol="0" x14ac:dyDescent="55"/>
  <cols>
    <col min="1" max="1" width="11" customWidth="1"/>
    <col min="2" max="2" width="22" customWidth="1"/>
    <col min="3" max="3" width="12" customWidth="1"/>
    <col min="4" max="4" width="14" customWidth="1"/>
    <col min="5" max="6" width="10" customWidth="1"/>
    <col min="7" max="7" width="13" customWidth="1"/>
    <col min="8" max="9" width="14" customWidth="1"/>
    <col min="10" max="10" width="15" customWidth="1"/>
    <col min="11" max="11" width="13" customWidth="1"/>
  </cols>
  <sheetData>
    <row r="1" spans="1:4" x14ac:dyDescent="0.25">
      <c r="A1" s="5" t="s">
        <v>3</v>
      </c>
      <c r="B1" s="5" t="s">
        <v>4</v>
      </c>
      <c r="C1" s="5" t="s">
        <v>5</v>
      </c>
      <c r="D1" s="5" t="s">
        <v>6</v>
      </c>
    </row>
    <row r="2" spans="1:4" x14ac:dyDescent="0.25">
      <c r="A2" s="6">
        <f>COUNT(A6:A10)</f>
        <v>0</v>
      </c>
      <c r="B2" s="6">
        <f>SUM(D6:D10)</f>
        <v>6640000</v>
      </c>
      <c r="C2" s="6">
        <f>SUM(I6:I10)</f>
        <v>3340833.333333333</v>
      </c>
      <c r="D2" s="6">
        <f>SUM(J6:J10)</f>
        <v>3299166.666666667</v>
      </c>
    </row>
    <row r="4" spans="1:11" x14ac:dyDescent="0.25">
      <c r="A4" s="1" t="s">
        <v>7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7" t="s">
        <v>8</v>
      </c>
      <c r="B5" s="7" t="s">
        <v>9</v>
      </c>
      <c r="C5" s="7" t="s">
        <v>10</v>
      </c>
      <c r="D5" s="7" t="s">
        <v>4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5</v>
      </c>
      <c r="J5" s="7" t="s">
        <v>6</v>
      </c>
      <c r="K5" s="7" t="s">
        <v>15</v>
      </c>
    </row>
    <row r="6" spans="1:11" x14ac:dyDescent="0.25">
      <c r="A6" s="8" t="s">
        <v>16</v>
      </c>
      <c r="B6" s="8" t="s">
        <v>17</v>
      </c>
      <c r="C6" s="8" t="s">
        <v>18</v>
      </c>
      <c r="D6" s="9">
        <v>720000</v>
      </c>
      <c r="E6" s="9">
        <v>3</v>
      </c>
      <c r="F6" s="9">
        <v>2</v>
      </c>
      <c r="G6" s="9">
        <f>D6*residual</f>
        <v>36000</v>
      </c>
      <c r="H6" s="9">
        <f>(D6-G6)/E6</f>
        <v>228000</v>
      </c>
      <c r="I6" s="9">
        <f>H6*MIN(F6,E6)</f>
        <v>456000</v>
      </c>
      <c r="J6" s="9">
        <f>MAX(D6-I6,G6)</f>
        <v>264000</v>
      </c>
      <c r="K6" s="8" t="str">
        <f>IF(J6&gt;writeOff,"in service","write off")</f>
        <v>in service</v>
      </c>
    </row>
    <row r="7" spans="1:11" x14ac:dyDescent="0.25">
      <c r="A7" s="8" t="s">
        <v>19</v>
      </c>
      <c r="B7" s="8" t="s">
        <v>20</v>
      </c>
      <c r="C7" s="8" t="s">
        <v>21</v>
      </c>
      <c r="D7" s="9">
        <v>1480000</v>
      </c>
      <c r="E7" s="9">
        <v>5</v>
      </c>
      <c r="F7" s="9">
        <v>3</v>
      </c>
      <c r="G7" s="9">
        <f>D7*residual</f>
        <v>74000</v>
      </c>
      <c r="H7" s="9">
        <f>(D7-G7)/E7</f>
        <v>281200</v>
      </c>
      <c r="I7" s="9">
        <f>H7*MIN(F7,E7)</f>
        <v>843600</v>
      </c>
      <c r="J7" s="9">
        <f>MAX(D7-I7,G7)</f>
        <v>636400</v>
      </c>
      <c r="K7" s="8" t="str">
        <f>IF(J7&gt;writeOff,"in service","write off")</f>
        <v>in service</v>
      </c>
    </row>
    <row r="8" spans="1:11" x14ac:dyDescent="0.25">
      <c r="A8" s="8" t="s">
        <v>22</v>
      </c>
      <c r="B8" s="8" t="s">
        <v>23</v>
      </c>
      <c r="C8" s="8" t="s">
        <v>24</v>
      </c>
      <c r="D8" s="9">
        <v>3200000</v>
      </c>
      <c r="E8" s="9">
        <v>10</v>
      </c>
      <c r="F8" s="9">
        <v>4</v>
      </c>
      <c r="G8" s="9">
        <f>D8*residual</f>
        <v>160000</v>
      </c>
      <c r="H8" s="9">
        <f>(D8-G8)/E8</f>
        <v>304000</v>
      </c>
      <c r="I8" s="9">
        <f>H8*MIN(F8,E8)</f>
        <v>1216000</v>
      </c>
      <c r="J8" s="9">
        <f>MAX(D8-I8,G8)</f>
        <v>1984000</v>
      </c>
      <c r="K8" s="8" t="str">
        <f>IF(J8&gt;writeOff,"in service","write off")</f>
        <v>in service</v>
      </c>
    </row>
    <row r="9" spans="1:11" x14ac:dyDescent="0.25">
      <c r="A9" s="8" t="s">
        <v>25</v>
      </c>
      <c r="B9" s="8" t="s">
        <v>26</v>
      </c>
      <c r="C9" s="8" t="s">
        <v>27</v>
      </c>
      <c r="D9" s="9">
        <v>980000</v>
      </c>
      <c r="E9" s="9">
        <v>6</v>
      </c>
      <c r="F9" s="9">
        <v>5</v>
      </c>
      <c r="G9" s="9">
        <f>D9*residual</f>
        <v>49000</v>
      </c>
      <c r="H9" s="9">
        <f>(D9-G9)/E9</f>
        <v>155166.66666666666</v>
      </c>
      <c r="I9" s="9">
        <f>H9*MIN(F9,E9)</f>
        <v>775833.3333333333</v>
      </c>
      <c r="J9" s="9">
        <f>MAX(D9-I9,G9)</f>
        <v>204166.66666666674</v>
      </c>
      <c r="K9" s="8" t="str">
        <f>IF(J9&gt;writeOff,"in service","write off")</f>
        <v>in service</v>
      </c>
    </row>
    <row r="10" spans="1:11" x14ac:dyDescent="0.25">
      <c r="A10" s="8" t="s">
        <v>28</v>
      </c>
      <c r="B10" s="8" t="s">
        <v>29</v>
      </c>
      <c r="C10" s="8" t="s">
        <v>30</v>
      </c>
      <c r="D10" s="9">
        <v>260000</v>
      </c>
      <c r="E10" s="9">
        <v>5</v>
      </c>
      <c r="F10" s="9">
        <v>1</v>
      </c>
      <c r="G10" s="9">
        <f>D10*residual</f>
        <v>13000</v>
      </c>
      <c r="H10" s="9">
        <f>(D10-G10)/E10</f>
        <v>49400</v>
      </c>
      <c r="I10" s="9">
        <f>H10*MIN(F10,E10)</f>
        <v>49400</v>
      </c>
      <c r="J10" s="9">
        <f>MAX(D10-I10,G10)</f>
        <v>210600</v>
      </c>
      <c r="K10" s="8" t="str">
        <f>IF(J10&gt;writeOff,"in service","write off")</f>
        <v>in service</v>
      </c>
    </row>
    <row r="11" spans="1:11" x14ac:dyDescent="0.25">
      <c r="A11" s="10">
        <f>COUNT(A6:A10)</f>
        <v>0</v>
      </c>
      <c r="B11" s="10"/>
      <c r="C11" s="10"/>
      <c r="D11" s="11">
        <f>SUM(D6:D10)</f>
        <v>6640000</v>
      </c>
      <c r="E11" s="10"/>
      <c r="F11" s="10"/>
      <c r="G11" s="10"/>
      <c r="H11" s="10"/>
      <c r="I11" s="11">
        <f>SUM(I6:I10)</f>
        <v>3340833.333333333</v>
      </c>
      <c r="J11" s="11">
        <f>SUM(J6:J10)</f>
        <v>3299166.666666667</v>
      </c>
      <c r="K11" s="10"/>
    </row>
    <row r="13" spans="1:8" x14ac:dyDescent="0.25">
      <c r="A13" s="12" t="s">
        <v>31</v>
      </c>
      <c r="B13" s="12"/>
      <c r="C13" s="12"/>
      <c r="D13" s="12"/>
      <c r="E13" s="12"/>
      <c r="F13" s="12"/>
      <c r="G13" s="12"/>
      <c r="H13" s="12"/>
    </row>
  </sheetData>
  <mergeCells count="2">
    <mergeCell ref="A4:K4"/>
    <mergeCell ref="A13:H13"/>
  </mergeCells>
  <conditionalFormatting sqref="D6:D10">
    <cfRule type="dataBar" priority="1">
      <dataBar>
        <cfvo type="min"/>
        <cfvo type="max"/>
        <color rgb="FF93C5FD"/>
      </dataBar>
      <extLst>
        <ext xmlns:x14="http://schemas.microsoft.com/office/spreadsheetml/2009/9/main" uri="{B025F937-C7B1-47D3-B67F-A62EFF666E3E}">
          <x14:id>{9E78D4DB-EA32-490A-A352-EADC8A6BEE7D}</x14:id>
        </ext>
      </extLst>
    </cfRule>
  </conditionalFormatting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E78D4DB-EA32-490A-A352-EADC8A6BEE7D}">
            <x14:dataBar minLength="0" maxLength="100" gradient="0">
              <x14:cfvo type="min"/>
              <x14:cfvo type="max"/>
            </x14:dataBar>
          </x14:cfRule>
          <xm:sqref>D6:D10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Assumptions</vt:lpstr>
      <vt:lpstr>Register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open-sheet</dc:creator>
  <dc:title/>
  <dc:subject/>
  <dc:description/>
  <cp:keywords/>
  <cp:category/>
  <cp:lastModifiedBy>Unknown</cp:lastModifiedBy>
  <dcterms:created xsi:type="dcterms:W3CDTF">2026-08-26T17:05:02Z</dcterms:created>
  <dcterms:modified xsi:type="dcterms:W3CDTF">2026-08-26T17:05:02Z</dcterms:modified>
</cp:coreProperties>
</file>